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625" windowHeight="82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<sst xmlns="http://schemas.openxmlformats.org/spreadsheetml/2006/main" count="27" uniqueCount="18">
  <si>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Freiflächenanlagen (Konversionsflächen)</t>
  </si>
  <si>
    <t>Kleine Dachanlagen bis 10 kW</t>
  </si>
  <si>
    <t>Kleine Dachanlagen bis &gt;10 bis 30 kW</t>
  </si>
  <si>
    <t>Dachanlagen &gt;30 kW</t>
  </si>
  <si>
    <t>Dachanlagen &gt;100 kW</t>
  </si>
  <si>
    <t>Dachanlagen &gt;1000 kW</t>
  </si>
  <si>
    <t>Vergütungssätze (ohne Vermarktungsanteile)</t>
  </si>
  <si>
    <r>
      <t xml:space="preserve">Vergütungssätze </t>
    </r>
    <r>
      <rPr>
        <sz val="8"/>
        <color indexed="8"/>
        <rFont val="Calibri"/>
        <family val="2"/>
      </rPr>
      <t>unter Berücksichtigung des Vermarktungsanteils</t>
    </r>
  </si>
  <si>
    <t>angenommener</t>
  </si>
  <si>
    <t>Marktwert</t>
  </si>
  <si>
    <t xml:space="preserve">nicht vergüteter </t>
  </si>
  <si>
    <t>Stromanteil:</t>
  </si>
  <si>
    <t>Freiflächenanlagen (Verkehrswege, Gewerbe)</t>
  </si>
  <si>
    <r>
      <rPr>
        <b/>
        <sz val="11"/>
        <color indexed="8"/>
        <rFont val="Calibri"/>
        <family val="2"/>
      </rPr>
      <t xml:space="preserve">Neu und alte Vergütungssätze, sowie Degressionsraten </t>
    </r>
    <r>
      <rPr>
        <sz val="11"/>
        <color theme="1"/>
        <rFont val="Calibri"/>
        <family val="2"/>
      </rPr>
      <t>(alle Angaben ohne Gewähr)</t>
    </r>
  </si>
  <si>
    <t>Degression (Kürzung seit 1.1.2012 mit 80%/90%-Regelung)</t>
  </si>
  <si>
    <t>Degression (Kürzung seit 1.1.2012 ohne 80%/90%-Regelung)</t>
  </si>
  <si>
    <t>Einmalkürzung zum 1.4.</t>
  </si>
  <si>
    <t>ab 1.4. im Vergleich zu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</si>
</sst>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4">
    <xf numFmtId="0" fontId="0" fillId="0" borderId="0" xfId="0" applyFont="1" applyAlignment="1">
      <alignment/>
    </xf>
    <xf numFmtId="9" fontId="0" fillId="0" borderId="0" xfId="49" applyFont="1" applyAlignment="1">
      <alignment/>
    </xf>
    <xf numFmtId="9" fontId="23" fillId="0" borderId="0" xfId="49" applyFont="1" applyAlignment="1">
      <alignment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2" fontId="0" fillId="0" borderId="0" xfId="49" applyNumberFormat="1" applyFont="1" applyAlignment="1">
      <alignment/>
    </xf>
    <xf numFmtId="9" fontId="0" fillId="0" borderId="11" xfId="49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64" fontId="0" fillId="0" borderId="0" xfId="49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49" applyFont="1" applyBorder="1" applyAlignment="1">
      <alignment/>
    </xf>
    <xf numFmtId="14" fontId="0" fillId="0" borderId="15" xfId="0" applyNumberFormat="1" applyBorder="1" applyAlignment="1">
      <alignment/>
    </xf>
    <xf numFmtId="164" fontId="0" fillId="0" borderId="0" xfId="49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9" fontId="0" fillId="0" borderId="16" xfId="49" applyFont="1" applyBorder="1" applyAlignment="1">
      <alignment/>
    </xf>
    <xf numFmtId="9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49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164" fontId="0" fillId="0" borderId="19" xfId="49" applyNumberFormat="1" applyFont="1" applyBorder="1" applyAlignment="1">
      <alignment/>
    </xf>
    <xf numFmtId="164" fontId="0" fillId="0" borderId="0" xfId="49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0" xfId="0" applyFill="1" applyBorder="1" applyAlignment="1">
      <alignment/>
    </xf>
    <xf numFmtId="164" fontId="0" fillId="33" borderId="0" xfId="49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C1">
      <selection activeCell="I5" sqref="I5:J11"/>
    </sheetView>
  </sheetViews>
  <sheetFormatPr defaultColWidth="11.421875" defaultRowHeight="15"/>
  <cols>
    <col min="1" max="1" width="44.140625" style="0" customWidth="1"/>
    <col min="2" max="3" width="15.7109375" style="0" customWidth="1"/>
    <col min="4" max="4" width="11.57421875" style="0" customWidth="1"/>
    <col min="5" max="5" width="14.140625" style="0" customWidth="1"/>
    <col min="6" max="6" width="11.57421875" style="0" customWidth="1"/>
    <col min="7" max="7" width="11.140625" style="0" customWidth="1"/>
    <col min="8" max="9" width="10.7109375" style="0" customWidth="1"/>
    <col min="10" max="10" width="11.28125" style="0" customWidth="1"/>
    <col min="11" max="11" width="25.28125" style="0" customWidth="1"/>
    <col min="12" max="12" width="16.00390625" style="0" customWidth="1"/>
    <col min="13" max="13" width="10.8515625" style="0" bestFit="1" customWidth="1"/>
    <col min="14" max="14" width="8.57421875" style="0" customWidth="1"/>
    <col min="15" max="15" width="10.140625" style="0" customWidth="1"/>
    <col min="16" max="16" width="8.7109375" style="0" customWidth="1"/>
  </cols>
  <sheetData>
    <row r="1" ht="15">
      <c r="A1" t="s">
        <v>13</v>
      </c>
    </row>
    <row r="3" spans="4:12" ht="15">
      <c r="D3" s="26" t="s">
        <v>6</v>
      </c>
      <c r="E3" s="26"/>
      <c r="F3" s="26"/>
      <c r="G3" s="27"/>
      <c r="H3" s="30" t="s">
        <v>15</v>
      </c>
      <c r="I3" s="31"/>
      <c r="J3" s="31"/>
      <c r="K3" s="31"/>
      <c r="L3" s="31"/>
    </row>
    <row r="4" spans="4:14" ht="15.75" thickBot="1">
      <c r="D4" s="7">
        <v>2011</v>
      </c>
      <c r="E4" s="8">
        <v>40909</v>
      </c>
      <c r="F4" s="9">
        <v>41000</v>
      </c>
      <c r="G4" s="8">
        <v>41091</v>
      </c>
      <c r="H4" s="10">
        <v>40909</v>
      </c>
      <c r="I4" s="7" t="s">
        <v>16</v>
      </c>
      <c r="J4" s="7"/>
      <c r="K4" s="7" t="s">
        <v>17</v>
      </c>
      <c r="N4" s="13"/>
    </row>
    <row r="5" spans="1:13" ht="15">
      <c r="A5" t="s">
        <v>1</v>
      </c>
      <c r="D5">
        <v>28.74</v>
      </c>
      <c r="E5">
        <v>24.43</v>
      </c>
      <c r="F5" s="3">
        <v>19.5</v>
      </c>
      <c r="G5" s="5">
        <f>F5-F5*0.01-(F5-F5*0.01)*0.01-((F5-F5*0.01)*0.01)</f>
        <v>18.9189</v>
      </c>
      <c r="H5" s="6">
        <v>0.15</v>
      </c>
      <c r="I5" s="29">
        <f>1-F5/E5</f>
        <v>0.2018010642652477</v>
      </c>
      <c r="J5" s="29"/>
      <c r="K5" s="11">
        <f aca="true" t="shared" si="0" ref="K5:K11">1-F5/D5</f>
        <v>0.32150313152400833</v>
      </c>
      <c r="L5" s="33"/>
      <c r="M5" s="1"/>
    </row>
    <row r="6" spans="1:13" ht="15">
      <c r="A6" t="s">
        <v>2</v>
      </c>
      <c r="D6">
        <v>28.74</v>
      </c>
      <c r="E6">
        <v>24.43</v>
      </c>
      <c r="F6" s="3">
        <v>16.5</v>
      </c>
      <c r="G6" s="5">
        <f aca="true" t="shared" si="1" ref="G6:G11">F6-F6*0.01-(F6-F6*0.01)*0.01-((F6-F6*0.01)*0.01)</f>
        <v>16.0083</v>
      </c>
      <c r="H6" s="6">
        <v>0.15</v>
      </c>
      <c r="I6" s="29">
        <f aca="true" t="shared" si="2" ref="I6:I11">1-F6/E6</f>
        <v>0.32460090053213264</v>
      </c>
      <c r="J6" s="29"/>
      <c r="K6" s="11">
        <f t="shared" si="0"/>
        <v>0.4258872651356993</v>
      </c>
      <c r="L6" s="33"/>
      <c r="M6" s="1"/>
    </row>
    <row r="7" spans="1:13" ht="15">
      <c r="A7" t="s">
        <v>3</v>
      </c>
      <c r="D7">
        <v>27.33</v>
      </c>
      <c r="E7">
        <v>23.23</v>
      </c>
      <c r="F7" s="3">
        <v>16.5</v>
      </c>
      <c r="G7" s="5">
        <f t="shared" si="1"/>
        <v>16.0083</v>
      </c>
      <c r="H7" s="6">
        <v>0.15</v>
      </c>
      <c r="I7" s="29">
        <f t="shared" si="2"/>
        <v>0.2897115798536376</v>
      </c>
      <c r="J7" s="29"/>
      <c r="K7" s="11">
        <f t="shared" si="0"/>
        <v>0.39626783754116357</v>
      </c>
      <c r="L7" s="33"/>
      <c r="M7" s="1"/>
    </row>
    <row r="8" spans="1:13" ht="15">
      <c r="A8" t="s">
        <v>4</v>
      </c>
      <c r="D8">
        <v>25.86</v>
      </c>
      <c r="E8">
        <v>21.98</v>
      </c>
      <c r="F8" s="3">
        <v>16.5</v>
      </c>
      <c r="G8" s="5">
        <f t="shared" si="1"/>
        <v>16.0083</v>
      </c>
      <c r="H8" s="6">
        <v>0.15</v>
      </c>
      <c r="I8" s="29">
        <f t="shared" si="2"/>
        <v>0.24931756141947226</v>
      </c>
      <c r="J8" s="29"/>
      <c r="K8" s="11">
        <f t="shared" si="0"/>
        <v>0.36194895591647336</v>
      </c>
      <c r="L8" s="33"/>
      <c r="M8" s="1"/>
    </row>
    <row r="9" spans="1:13" ht="15">
      <c r="A9" t="s">
        <v>5</v>
      </c>
      <c r="D9">
        <v>21.56</v>
      </c>
      <c r="E9">
        <v>18.33</v>
      </c>
      <c r="F9" s="3">
        <v>13.5</v>
      </c>
      <c r="G9" s="5">
        <f t="shared" si="1"/>
        <v>13.097700000000001</v>
      </c>
      <c r="H9" s="6">
        <v>0.15</v>
      </c>
      <c r="I9" s="29">
        <f t="shared" si="2"/>
        <v>0.26350245499181657</v>
      </c>
      <c r="J9" s="29"/>
      <c r="K9" s="11">
        <f t="shared" si="0"/>
        <v>0.3738404452690166</v>
      </c>
      <c r="L9" s="33"/>
      <c r="M9" s="1"/>
    </row>
    <row r="10" spans="1:13" ht="15">
      <c r="A10" t="s">
        <v>0</v>
      </c>
      <c r="D10">
        <v>22.07</v>
      </c>
      <c r="E10" s="5">
        <v>18.76</v>
      </c>
      <c r="F10" s="3">
        <v>13.5</v>
      </c>
      <c r="G10" s="5">
        <f t="shared" si="1"/>
        <v>13.097700000000001</v>
      </c>
      <c r="H10" s="6">
        <v>0.15</v>
      </c>
      <c r="I10" s="29">
        <f t="shared" si="2"/>
        <v>0.28038379530916846</v>
      </c>
      <c r="J10" s="29"/>
      <c r="K10" s="11">
        <f t="shared" si="0"/>
        <v>0.38830992297236067</v>
      </c>
      <c r="L10" s="33"/>
      <c r="M10" s="1"/>
    </row>
    <row r="11" spans="1:13" ht="15">
      <c r="A11" t="s">
        <v>12</v>
      </c>
      <c r="D11">
        <v>21.11</v>
      </c>
      <c r="E11">
        <v>17.94</v>
      </c>
      <c r="F11" s="3">
        <v>13.5</v>
      </c>
      <c r="G11" s="5">
        <f t="shared" si="1"/>
        <v>13.097700000000001</v>
      </c>
      <c r="H11" s="6">
        <v>0.15</v>
      </c>
      <c r="I11" s="29">
        <f t="shared" si="2"/>
        <v>0.24749163879598668</v>
      </c>
      <c r="J11" s="29"/>
      <c r="K11" s="11">
        <f t="shared" si="0"/>
        <v>0.36049265750828985</v>
      </c>
      <c r="L11" s="32"/>
      <c r="M11" s="1"/>
    </row>
    <row r="15" spans="2:12" ht="15">
      <c r="B15" t="s">
        <v>8</v>
      </c>
      <c r="C15" s="17" t="s">
        <v>10</v>
      </c>
      <c r="D15" s="13" t="s">
        <v>7</v>
      </c>
      <c r="G15" s="17"/>
      <c r="H15" s="30" t="s">
        <v>14</v>
      </c>
      <c r="I15" s="31"/>
      <c r="J15" s="31"/>
      <c r="K15" s="31"/>
      <c r="L15" s="31"/>
    </row>
    <row r="16" spans="2:12" ht="15.75" thickBot="1">
      <c r="B16" s="7" t="s">
        <v>9</v>
      </c>
      <c r="C16" s="19" t="s">
        <v>11</v>
      </c>
      <c r="D16" s="7">
        <v>2011</v>
      </c>
      <c r="E16" s="22">
        <v>40909</v>
      </c>
      <c r="F16" s="8">
        <v>41000</v>
      </c>
      <c r="G16" s="15">
        <v>41091</v>
      </c>
      <c r="H16" s="8">
        <v>40909</v>
      </c>
      <c r="I16" s="7" t="s">
        <v>16</v>
      </c>
      <c r="J16" s="7"/>
      <c r="K16" s="7" t="s">
        <v>17</v>
      </c>
      <c r="L16" s="32"/>
    </row>
    <row r="17" spans="1:12" ht="15">
      <c r="A17" t="s">
        <v>1</v>
      </c>
      <c r="B17" s="13">
        <v>6</v>
      </c>
      <c r="C17" s="20">
        <v>0.2</v>
      </c>
      <c r="D17" s="13">
        <v>28.74</v>
      </c>
      <c r="E17" s="23">
        <v>24.43</v>
      </c>
      <c r="F17" s="25">
        <f>$B17*$C17+(F5*(1-$C17))</f>
        <v>16.8</v>
      </c>
      <c r="G17" s="18">
        <f>$B17*$C17+(G5*(1-$C17))</f>
        <v>16.33512</v>
      </c>
      <c r="H17" s="14">
        <v>0.15</v>
      </c>
      <c r="I17" s="28">
        <f>1-F17/E17</f>
        <v>0.31232091690544406</v>
      </c>
      <c r="J17" s="28"/>
      <c r="K17" s="16">
        <f aca="true" t="shared" si="3" ref="K17:K23">1-F17/D17</f>
        <v>0.41544885177453017</v>
      </c>
      <c r="L17" s="33"/>
    </row>
    <row r="18" spans="1:12" ht="15">
      <c r="A18" t="s">
        <v>2</v>
      </c>
      <c r="B18" s="13">
        <v>6</v>
      </c>
      <c r="C18" s="20">
        <v>0.1</v>
      </c>
      <c r="D18" s="13">
        <v>28.74</v>
      </c>
      <c r="E18" s="23">
        <v>24.43</v>
      </c>
      <c r="F18" s="25">
        <f aca="true" t="shared" si="4" ref="F18:G23">$B18*$C18+(F6*(1-$C18))</f>
        <v>15.45</v>
      </c>
      <c r="G18" s="18">
        <f t="shared" si="4"/>
        <v>15.007469999999998</v>
      </c>
      <c r="H18" s="14">
        <v>0.15</v>
      </c>
      <c r="I18" s="29">
        <f>1-F18/E18</f>
        <v>0.3675808432255424</v>
      </c>
      <c r="J18" s="29"/>
      <c r="K18" s="16">
        <f t="shared" si="3"/>
        <v>0.4624217118997912</v>
      </c>
      <c r="L18" s="33"/>
    </row>
    <row r="19" spans="1:12" ht="15">
      <c r="A19" t="s">
        <v>3</v>
      </c>
      <c r="B19" s="13">
        <v>6</v>
      </c>
      <c r="C19" s="21">
        <v>0.1</v>
      </c>
      <c r="D19" s="13">
        <v>27.33</v>
      </c>
      <c r="E19" s="23">
        <v>23.23</v>
      </c>
      <c r="F19" s="25">
        <f t="shared" si="4"/>
        <v>15.45</v>
      </c>
      <c r="G19" s="18">
        <f t="shared" si="4"/>
        <v>15.007469999999998</v>
      </c>
      <c r="H19" s="14">
        <v>0.15</v>
      </c>
      <c r="I19" s="29">
        <f>1-F19/E19</f>
        <v>0.33491175204476975</v>
      </c>
      <c r="J19" s="29"/>
      <c r="K19" s="16">
        <f t="shared" si="3"/>
        <v>0.4346871569703622</v>
      </c>
      <c r="L19" s="33"/>
    </row>
    <row r="20" spans="1:12" ht="15">
      <c r="A20" t="s">
        <v>4</v>
      </c>
      <c r="B20" s="13">
        <v>6</v>
      </c>
      <c r="C20" s="21">
        <v>0.1</v>
      </c>
      <c r="D20" s="13">
        <v>25.86</v>
      </c>
      <c r="E20" s="23">
        <v>21.98</v>
      </c>
      <c r="F20" s="25">
        <f t="shared" si="4"/>
        <v>15.45</v>
      </c>
      <c r="G20" s="18">
        <f t="shared" si="4"/>
        <v>15.007469999999998</v>
      </c>
      <c r="H20" s="14">
        <v>0.15</v>
      </c>
      <c r="I20" s="29">
        <f>1-F20/E20</f>
        <v>0.2970882620564149</v>
      </c>
      <c r="J20" s="29"/>
      <c r="K20" s="16">
        <f t="shared" si="3"/>
        <v>0.4025522041763341</v>
      </c>
      <c r="L20" s="33"/>
    </row>
    <row r="21" spans="1:12" ht="15">
      <c r="A21" t="s">
        <v>5</v>
      </c>
      <c r="B21" s="13">
        <v>6</v>
      </c>
      <c r="C21" s="21">
        <v>0.1</v>
      </c>
      <c r="D21" s="13">
        <v>21.56</v>
      </c>
      <c r="E21" s="23">
        <v>18.33</v>
      </c>
      <c r="F21" s="25">
        <f t="shared" si="4"/>
        <v>12.75</v>
      </c>
      <c r="G21" s="18">
        <f t="shared" si="4"/>
        <v>12.38793</v>
      </c>
      <c r="H21" s="14">
        <v>0.15</v>
      </c>
      <c r="I21" s="29">
        <f>1-F21/E21</f>
        <v>0.30441898527004907</v>
      </c>
      <c r="J21" s="29"/>
      <c r="K21" s="16">
        <f t="shared" si="3"/>
        <v>0.4086270871985157</v>
      </c>
      <c r="L21" s="33"/>
    </row>
    <row r="22" spans="1:12" ht="15">
      <c r="A22" t="s">
        <v>0</v>
      </c>
      <c r="B22" s="13">
        <v>6</v>
      </c>
      <c r="C22" s="21">
        <v>0</v>
      </c>
      <c r="D22" s="13">
        <v>22.07</v>
      </c>
      <c r="E22" s="24">
        <v>18.76</v>
      </c>
      <c r="F22" s="25">
        <f t="shared" si="4"/>
        <v>13.5</v>
      </c>
      <c r="G22" s="18">
        <f t="shared" si="4"/>
        <v>13.097700000000001</v>
      </c>
      <c r="H22" s="14">
        <v>0.15</v>
      </c>
      <c r="I22" s="29">
        <f>1-F22/E22</f>
        <v>0.28038379530916846</v>
      </c>
      <c r="J22" s="29"/>
      <c r="K22" s="16">
        <f t="shared" si="3"/>
        <v>0.38830992297236067</v>
      </c>
      <c r="L22" s="33"/>
    </row>
    <row r="23" spans="1:12" ht="15">
      <c r="A23" t="s">
        <v>12</v>
      </c>
      <c r="B23" s="13">
        <v>6</v>
      </c>
      <c r="C23" s="21">
        <v>0</v>
      </c>
      <c r="D23" s="13">
        <v>21.11</v>
      </c>
      <c r="E23" s="23">
        <v>17.94</v>
      </c>
      <c r="F23" s="25">
        <f t="shared" si="4"/>
        <v>13.5</v>
      </c>
      <c r="G23" s="18">
        <f t="shared" si="4"/>
        <v>13.097700000000001</v>
      </c>
      <c r="H23" s="14">
        <v>0.15</v>
      </c>
      <c r="I23" s="29">
        <f>1-F23/E23</f>
        <v>0.24749163879598668</v>
      </c>
      <c r="J23" s="29"/>
      <c r="K23" s="16">
        <f t="shared" si="3"/>
        <v>0.36049265750828985</v>
      </c>
      <c r="L23" s="33"/>
    </row>
    <row r="24" spans="3:7" ht="15">
      <c r="C24" s="4"/>
      <c r="D24" s="4"/>
      <c r="F24" s="2"/>
      <c r="G24" s="2"/>
    </row>
    <row r="26" spans="3:4" ht="15">
      <c r="C26" s="12"/>
      <c r="D26" s="12"/>
    </row>
  </sheetData>
  <sheetProtection/>
  <mergeCells count="17">
    <mergeCell ref="I17:J17"/>
    <mergeCell ref="I18:J18"/>
    <mergeCell ref="I19:J19"/>
    <mergeCell ref="I20:J20"/>
    <mergeCell ref="I21:J21"/>
    <mergeCell ref="I22:J22"/>
    <mergeCell ref="I23:J23"/>
    <mergeCell ref="H3:L3"/>
    <mergeCell ref="D3:G3"/>
    <mergeCell ref="H15:L15"/>
    <mergeCell ref="I5:J5"/>
    <mergeCell ref="I6:J6"/>
    <mergeCell ref="I7:J7"/>
    <mergeCell ref="I8:J8"/>
    <mergeCell ref="I9:J9"/>
    <mergeCell ref="I10:J10"/>
    <mergeCell ref="I11:J11"/>
  </mergeCells>
  <printOptions/>
  <pageMargins left="0.7" right="0.7" top="0.787401575" bottom="0.7874015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Bundestag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fellhama11</cp:lastModifiedBy>
  <cp:lastPrinted>2012-02-23T08:47:13Z</cp:lastPrinted>
  <dcterms:created xsi:type="dcterms:W3CDTF">2012-01-30T07:34:34Z</dcterms:created>
  <dcterms:modified xsi:type="dcterms:W3CDTF">2012-03-27T13:00:49Z</dcterms:modified>
  <cp:category/>
  <cp:version/>
  <cp:contentType/>
  <cp:contentStatus/>
</cp:coreProperties>
</file>